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harlinska/Documents/PRIVITE_SH/CROQUET_lietas/1. LKF_Dokumenti_plāni_noteikumi/_Gramatvediba_BUDZETS_Atskaites/2024/2. LIGUMS_TAME24/3. IZM_parakstitie_ligumi 22.04.2024/"/>
    </mc:Choice>
  </mc:AlternateContent>
  <xr:revisionPtr revIDLastSave="0" documentId="8_{0583D8FA-2BB4-D840-8711-BB0336D27296}" xr6:coauthVersionLast="47" xr6:coauthVersionMax="47" xr10:uidLastSave="{00000000-0000-0000-0000-000000000000}"/>
  <bookViews>
    <workbookView xWindow="1100" yWindow="1100" windowWidth="18520" windowHeight="10740" xr2:uid="{00000000-000D-0000-FFFF-FFFF00000000}"/>
  </bookViews>
  <sheets>
    <sheet name="1.pielikums - TĀME" sheetId="1" r:id="rId1"/>
    <sheet name="2260 skaidrojums" sheetId="2" r:id="rId2"/>
    <sheet name="1 laukumdienas izcenojum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2" i="1" l="1"/>
  <c r="AF40" i="1"/>
  <c r="C8" i="3"/>
  <c r="AD32" i="1"/>
  <c r="AD13" i="1"/>
  <c r="R24" i="1"/>
  <c r="R29" i="1"/>
  <c r="R19" i="1"/>
  <c r="AD19" i="1" s="1"/>
  <c r="AD11" i="1"/>
  <c r="AD12" i="1"/>
  <c r="AD21" i="1"/>
  <c r="AD33" i="1"/>
  <c r="AD34" i="1"/>
  <c r="AD35" i="1"/>
  <c r="AD36" i="1"/>
  <c r="AD37" i="1"/>
  <c r="AD38" i="1"/>
  <c r="AB40" i="1"/>
  <c r="AC40" i="1"/>
  <c r="R31" i="1"/>
  <c r="AD31" i="1" s="1"/>
  <c r="R17" i="1"/>
  <c r="AD17" i="1" s="1"/>
  <c r="X40" i="1" l="1"/>
  <c r="Z40" i="1"/>
  <c r="Q40" i="1"/>
  <c r="S40" i="1"/>
  <c r="G40" i="1"/>
  <c r="H40" i="1"/>
  <c r="I40" i="1"/>
  <c r="J40" i="1"/>
  <c r="K40" i="1"/>
  <c r="L40" i="1"/>
  <c r="M40" i="1"/>
  <c r="N40" i="1"/>
  <c r="P40" i="1"/>
  <c r="T40" i="1"/>
  <c r="U40" i="1"/>
  <c r="V40" i="1"/>
  <c r="W40" i="1"/>
  <c r="Y40" i="1"/>
  <c r="AA40" i="1"/>
  <c r="R30" i="1"/>
  <c r="AD30" i="1" s="1"/>
  <c r="AD29" i="1"/>
  <c r="R28" i="1"/>
  <c r="AD28" i="1" s="1"/>
  <c r="R27" i="1"/>
  <c r="AD27" i="1" s="1"/>
  <c r="R26" i="1"/>
  <c r="AD26" i="1" s="1"/>
  <c r="R25" i="1"/>
  <c r="AD25" i="1" s="1"/>
  <c r="AD24" i="1"/>
  <c r="R23" i="1"/>
  <c r="AD23" i="1" s="1"/>
  <c r="R22" i="1"/>
  <c r="AD22" i="1" s="1"/>
  <c r="R20" i="1"/>
  <c r="AD20" i="1" s="1"/>
  <c r="R18" i="1"/>
  <c r="AD18" i="1" s="1"/>
  <c r="R16" i="1"/>
  <c r="AD16" i="1" s="1"/>
  <c r="R15" i="1"/>
  <c r="AD15" i="1" s="1"/>
  <c r="R14" i="1"/>
  <c r="AD14" i="1" s="1"/>
  <c r="O40" i="1" l="1"/>
  <c r="AD10" i="1"/>
  <c r="AD40" i="1" s="1"/>
  <c r="R40" i="1"/>
  <c r="F40" i="1" l="1"/>
</calcChain>
</file>

<file path=xl/sharedStrings.xml><?xml version="1.0" encoding="utf-8"?>
<sst xmlns="http://schemas.openxmlformats.org/spreadsheetml/2006/main" count="135" uniqueCount="98">
  <si>
    <t>Izdevumi kopā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</si>
  <si>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</si>
  <si>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t>N.p.k.</t>
  </si>
  <si>
    <t>Pasākuma nosaukums</t>
  </si>
  <si>
    <t>Vieta</t>
  </si>
  <si>
    <t>Kopā :</t>
  </si>
  <si>
    <t>Pasākuma sarīkošanas laiks (kalendārā secībā)</t>
  </si>
  <si>
    <t>Dalībnieku skaits</t>
  </si>
  <si>
    <t>Kurināmais un enerģētiskie materiāli</t>
  </si>
  <si>
    <t xml:space="preserve"> Pārējas preces</t>
  </si>
  <si>
    <t>Īre un noma</t>
  </si>
  <si>
    <t>Organizācijas vadītājs _______________________________</t>
  </si>
  <si>
    <t>1.PIELIKUMS</t>
  </si>
  <si>
    <t>Darba devēja valsts sociālās apdrošināšanas obligātās iemaksas</t>
  </si>
  <si>
    <t>Iekšzemes mācību, darba un dienesta komandējumi, darba braucieni</t>
  </si>
  <si>
    <t>Ārvalstu mācību, darba un dienesta komandējumi, darba braucieni</t>
  </si>
  <si>
    <t>Mēnešalga</t>
  </si>
  <si>
    <t>Piemaksas, prēmijas un naudas balvas</t>
  </si>
  <si>
    <t>Atalgojums fiziskajām personām uz tiesiskās attiecības regulējošu dokumentu pamata</t>
  </si>
  <si>
    <t>Darba devēja sociāla rakstura pabalsti, kompensācijas un citi maksājumi</t>
  </si>
  <si>
    <t>Izdevumi par sakaru pakalpojumiem</t>
  </si>
  <si>
    <t>Izdevumi par komunālajiem pakalpojumiem</t>
  </si>
  <si>
    <t>Remontdarbi un iestāžu uzturēšanas pakalpojumi (izņemot kapitālo remontu)</t>
  </si>
  <si>
    <t>Informācijas tehnoloģiju pakalpojumi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</si>
  <si>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</si>
  <si>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</si>
  <si>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</si>
  <si>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</si>
  <si>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Dažādi pakalpojumi</t>
  </si>
  <si>
    <t>Izdevumi par dažādām precēm un inventāru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</si>
  <si>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</si>
  <si>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</si>
  <si>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</si>
  <si>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</si>
  <si>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t>https://likumi.lv/ta/id/124833-noteikumi-par-budzetu-izdevumu-klasifikaciju-atbilstosi-ekonomiskajam-kategorijam</t>
  </si>
  <si>
    <t>Dalības maksa Eiropas čempionātā GC</t>
  </si>
  <si>
    <t>Dalības maksa Eiropas čempionāts sievietēm GC</t>
  </si>
  <si>
    <t>Dalības maksa Eiropas čempionātā AC</t>
  </si>
  <si>
    <t>2024.04.</t>
  </si>
  <si>
    <t>2024.05</t>
  </si>
  <si>
    <t>Latvijas kausa 1.posms - Ikšķiles kauss</t>
  </si>
  <si>
    <t>Latvijas kausa 2.posms - Jāņu kauss</t>
  </si>
  <si>
    <t>Latvijas kausa 3.posms - Daugavas kauss</t>
  </si>
  <si>
    <t>Latvijas sieviešu čempionāts GC 50+</t>
  </si>
  <si>
    <t>Latvijas kausa 4.posms - Gaujas kauss</t>
  </si>
  <si>
    <t>Latvijas čempionāts GC 50+ OPEN</t>
  </si>
  <si>
    <t>Latvijas čempionāts  GC</t>
  </si>
  <si>
    <t>LV, Sigulda</t>
  </si>
  <si>
    <t>LV, Ikšķile, Sigulda</t>
  </si>
  <si>
    <t>2024.05.</t>
  </si>
  <si>
    <t>Siguldas Mazais un Lielais kauss (U-21 izlases treniņu programma)</t>
  </si>
  <si>
    <t>2024.06.</t>
  </si>
  <si>
    <t>LV, Ikšķile</t>
  </si>
  <si>
    <t>2024.06.-08.</t>
  </si>
  <si>
    <t>2024.07.</t>
  </si>
  <si>
    <t>2024.07.-08.</t>
  </si>
  <si>
    <t>2024.08.</t>
  </si>
  <si>
    <t>2024.09.</t>
  </si>
  <si>
    <t>2024.</t>
  </si>
  <si>
    <t xml:space="preserve">Grāmatvedības pakalpojumi </t>
  </si>
  <si>
    <t>Par domēna vārda latvijaskrokets.lv; krokets.lv lietošanas tiesībām</t>
  </si>
  <si>
    <t>Mājas lapas krokets.lv  uzturēšanas izdevumi</t>
  </si>
  <si>
    <t>Sezonas Noslēguma pasākuma organizēšanas izmaksas</t>
  </si>
  <si>
    <t>LV</t>
  </si>
  <si>
    <t>Asociētā biedra gada  maksa par 2024.gadu Pasaules kroketa federācijā (WCF)</t>
  </si>
  <si>
    <t>LKF pasākumu reklāmas nodrošināšana un sociālo tīklu uzturēšana, FB reklāmas kampaņu</t>
  </si>
  <si>
    <t>Starptautiskas sacensibas Baltic Open GC (U-21 izlases treniņu programma)</t>
  </si>
  <si>
    <t>Eiropas klubu līgas - kvalifikācijas sacensības</t>
  </si>
  <si>
    <r>
      <t>Organizācijas nosaukums: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 Latvijas Kroketa federācija</t>
    </r>
  </si>
  <si>
    <t>Biedra naudas, dalības maksa un iemaksas starptautiskajās institūcijās</t>
  </si>
  <si>
    <t>Midsummer Double Mix starptautiskās dubultspēļu sacensības (U-21 izlases treniņu programma)</t>
  </si>
  <si>
    <t>Latvijas sieviešu un meiteņu (junioru) čempionāts GC - kvalifikācija un fināls (U-21 izlases treniņu programma)</t>
  </si>
  <si>
    <t>Dalības maksa pasaules čempionātā GC</t>
  </si>
  <si>
    <t>"Divu Paaudžu" dubultspēļu turnīrs (U-18 izlases treniņu programma)</t>
  </si>
  <si>
    <t>2024.09</t>
  </si>
  <si>
    <t>LČ AC (visa gada garumā)</t>
  </si>
  <si>
    <t>Saskaņots starp LKF un Kroketa klubiem, kas nodrošina kroketa laukumu un infrastruktūru turnīru organizācijai saskaņā ar starptautiskajām prasībām
Apstiprināts ar LKF valdes lēmumu Nr.2024/1, 2024.gada 10.janvārī</t>
  </si>
  <si>
    <t xml:space="preserve">Kroketa Laukuma un infrastruktūras nomas izcenojumi 2024.gadā  sacensību prasību nodrošināšanai ievērojot starptautiskos kritērijus </t>
  </si>
  <si>
    <t>Laukuma regulārās uzturēšanas izmaksas, kas iekļauj ikdienas darbus - smiltošana , vertikulēšana, laukuma agrotehniskā uzraudzība, kā arī materiālus- minerālmēsli, augu stimulatori, pesticīdi, smiltis, ūdens</t>
  </si>
  <si>
    <t>eur</t>
  </si>
  <si>
    <t>Infrastruktūras tīrības nodrošināšana sacensību dalībniekiem un viesiem ( ikdienas uzkopšana)</t>
  </si>
  <si>
    <t xml:space="preserve">Kopā </t>
  </si>
  <si>
    <t>(viens simts divdesmit eiro par 1 laukumdienu)</t>
  </si>
  <si>
    <t>Tāme sastādīta ar pieņēmumu, ka kroketa laukumu intensīvi var izmantot 15 dienas mēnesī; 75 dienas gadā</t>
  </si>
  <si>
    <t>1.</t>
  </si>
  <si>
    <t>3.</t>
  </si>
  <si>
    <r>
      <rPr>
        <b/>
        <sz val="12"/>
        <rFont val="Times New Roman"/>
        <family val="1"/>
        <charset val="186"/>
      </rPr>
      <t>Apakšprogrammas Nr.</t>
    </r>
    <r>
      <rPr>
        <sz val="12"/>
        <rFont val="Times New Roman"/>
        <family val="1"/>
        <charset val="186"/>
      </rPr>
      <t xml:space="preserve"> 09.07.00 “Dotācija sporta organizāciju, programmu un pasākumu atbalstam”</t>
    </r>
  </si>
  <si>
    <r>
      <rPr>
        <b/>
        <sz val="12"/>
        <rFont val="Times New Roman"/>
        <family val="1"/>
        <charset val="204"/>
      </rPr>
      <t>Adrese, kontakttālrunis:</t>
    </r>
    <r>
      <rPr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204"/>
      </rPr>
      <t>Ropažu nov., Ropažu pag., Lielkangari, "Palmēni", LV-2135, tālr.26492211</t>
    </r>
  </si>
  <si>
    <t>UK</t>
  </si>
  <si>
    <t>Īrija</t>
  </si>
  <si>
    <t>ASV</t>
  </si>
  <si>
    <t>2024.10.</t>
  </si>
  <si>
    <t>Jauniešu atbalsta programma</t>
  </si>
  <si>
    <t xml:space="preserve">Starptautisks tiesnešu kvalifikācijas seminārs un sertifikācija </t>
  </si>
  <si>
    <t>Golfa kroketa akadēmija Latvijas junioru izlases dalībniekiem un rezervistiem (4 sesijas) (U-21 jauniešu atbalsta programma)</t>
  </si>
  <si>
    <t>Latvijas junioru izlases dalībnieku sporta tērpi un aprīkojums (U-21 jauniešu atbalsta programma)</t>
  </si>
  <si>
    <t>Latvijas dubultspēļu čempionāts GC (U-21 jauniešu atbalsta programma)</t>
  </si>
  <si>
    <t>Latvijas čempionāts GC junioriem - U-14; U-21  (U-21 izlases treniņu programma)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</si>
</sst>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u/>
      <sz val="11"/>
      <color theme="10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name val="Arial"/>
      <family val="2"/>
    </font>
    <font>
      <b/>
      <sz val="12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Times New Roman"/>
      <family val="1"/>
      <charset val="186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1" fillId="4" borderId="21" applyNumberFormat="0" applyAlignment="0" applyProtection="0"/>
  </cellStyleXfs>
  <cellXfs count="115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9" xfId="0" applyFont="1" applyBorder="1"/>
    <xf numFmtId="0" fontId="9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6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0" borderId="15" xfId="0" applyFont="1" applyBorder="1"/>
    <xf numFmtId="0" fontId="16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" fillId="0" borderId="0" xfId="0" applyFont="1"/>
    <xf numFmtId="9" fontId="10" fillId="0" borderId="13" xfId="0" applyNumberFormat="1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wrapText="1"/>
    </xf>
    <xf numFmtId="0" fontId="18" fillId="0" borderId="0" xfId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9" fillId="0" borderId="6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9" fillId="2" borderId="3" xfId="0" applyFont="1" applyFill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2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 wrapText="1"/>
    </xf>
    <xf numFmtId="2" fontId="20" fillId="0" borderId="4" xfId="0" applyNumberFormat="1" applyFont="1" applyBorder="1" applyAlignment="1">
      <alignment vertical="center" wrapText="1"/>
    </xf>
    <xf numFmtId="0" fontId="20" fillId="0" borderId="3" xfId="0" applyFont="1" applyBorder="1" applyAlignment="1">
      <alignment horizontal="left" wrapText="1"/>
    </xf>
    <xf numFmtId="0" fontId="19" fillId="2" borderId="13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left" wrapText="1"/>
    </xf>
    <xf numFmtId="0" fontId="19" fillId="3" borderId="20" xfId="0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22" fillId="0" borderId="21" xfId="2" applyFont="1" applyFill="1" applyAlignment="1">
      <alignment horizontal="center" vertical="center"/>
    </xf>
    <xf numFmtId="14" fontId="10" fillId="0" borderId="13" xfId="0" applyNumberFormat="1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24" fillId="0" borderId="3" xfId="0" applyFont="1" applyBorder="1" applyAlignment="1">
      <alignment horizontal="center"/>
    </xf>
    <xf numFmtId="9" fontId="11" fillId="0" borderId="0" xfId="0" applyNumberFormat="1" applyFont="1"/>
    <xf numFmtId="0" fontId="25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4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3">
    <cellStyle name="Calculation" xfId="2" builtinId="2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2</xdr:row>
      <xdr:rowOff>63500</xdr:rowOff>
    </xdr:from>
    <xdr:to>
      <xdr:col>9</xdr:col>
      <xdr:colOff>812800</xdr:colOff>
      <xdr:row>37</xdr:row>
      <xdr:rowOff>159482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84B231-2756-5240-BD55-D301CF4EC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44500"/>
          <a:ext cx="7772400" cy="676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kumi.lv/ta/id/124833-noteikumi-par-budzetu-izdevumu-klasifikaciju-atbilstosi-ekonomiskajam-kategorija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tabSelected="1" zoomScale="130" zoomScaleNormal="130" zoomScaleSheetLayoutView="70" workbookViewId="0">
      <selection activeCell="C21" sqref="C21"/>
    </sheetView>
  </sheetViews>
  <sheetFormatPr baseColWidth="10" defaultColWidth="9.1640625" defaultRowHeight="13" x14ac:dyDescent="0.15"/>
  <cols>
    <col min="1" max="1" width="3.33203125" style="1" customWidth="1"/>
    <col min="2" max="2" width="9.5" style="80" customWidth="1"/>
    <col min="3" max="3" width="25.1640625" style="69" customWidth="1"/>
    <col min="4" max="4" width="8.5" style="2" customWidth="1"/>
    <col min="5" max="5" width="13.6640625" style="2" customWidth="1"/>
    <col min="6" max="7" width="4.5" style="2" bestFit="1" customWidth="1"/>
    <col min="8" max="8" width="7" style="2" bestFit="1" customWidth="1"/>
    <col min="9" max="12" width="5" style="2" bestFit="1" customWidth="1"/>
    <col min="13" max="13" width="4.5" style="2" bestFit="1" customWidth="1"/>
    <col min="14" max="14" width="5" style="2" bestFit="1" customWidth="1"/>
    <col min="15" max="15" width="4.5" style="2" bestFit="1" customWidth="1"/>
    <col min="16" max="16" width="5" style="2" bestFit="1" customWidth="1"/>
    <col min="17" max="20" width="4.5" style="2" bestFit="1" customWidth="1"/>
    <col min="21" max="21" width="7" style="2" bestFit="1" customWidth="1"/>
    <col min="22" max="22" width="4.5" style="2" bestFit="1" customWidth="1"/>
    <col min="23" max="23" width="5" style="2" bestFit="1" customWidth="1"/>
    <col min="24" max="25" width="4.5" style="2" bestFit="1" customWidth="1"/>
    <col min="26" max="26" width="5" style="2" bestFit="1" customWidth="1"/>
    <col min="27" max="28" width="4.5" style="2" bestFit="1" customWidth="1"/>
    <col min="29" max="29" width="6.6640625" style="2" customWidth="1"/>
    <col min="30" max="30" width="10.1640625" style="2" customWidth="1"/>
    <col min="31" max="31" width="9.1640625" style="2"/>
    <col min="32" max="32" width="11.1640625" style="2" customWidth="1"/>
    <col min="33" max="33" width="14.83203125" style="2" customWidth="1"/>
    <col min="34" max="16384" width="9.1640625" style="2"/>
  </cols>
  <sheetData>
    <row r="1" spans="1:32" ht="41.25" customHeight="1" x14ac:dyDescent="0.2">
      <c r="B1" s="70"/>
      <c r="C1" s="63"/>
      <c r="D1" s="3"/>
      <c r="E1" s="3"/>
      <c r="F1" s="111" t="s">
        <v>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3"/>
      <c r="V1" s="3"/>
      <c r="W1" s="3"/>
      <c r="X1" s="110" t="s">
        <v>12</v>
      </c>
      <c r="Y1" s="110"/>
      <c r="Z1" s="110"/>
      <c r="AA1" s="110"/>
      <c r="AB1" s="110"/>
      <c r="AC1" s="110"/>
      <c r="AD1" s="110"/>
      <c r="AE1" s="41"/>
    </row>
    <row r="2" spans="1:32" s="7" customFormat="1" ht="16" x14ac:dyDescent="0.2">
      <c r="A2" s="5"/>
      <c r="B2" s="71"/>
      <c r="C2" s="6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32" s="7" customFormat="1" ht="16" x14ac:dyDescent="0.2">
      <c r="A3" s="6" t="s">
        <v>68</v>
      </c>
      <c r="B3" s="72"/>
      <c r="C3" s="65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32" s="7" customFormat="1" ht="16" x14ac:dyDescent="0.2">
      <c r="A4" s="10" t="s">
        <v>33</v>
      </c>
      <c r="B4" s="72"/>
      <c r="C4" s="6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9"/>
      <c r="U4" s="9"/>
      <c r="V4" s="9"/>
      <c r="W4" s="9"/>
    </row>
    <row r="5" spans="1:32" s="7" customFormat="1" ht="16" x14ac:dyDescent="0.2">
      <c r="A5" s="13" t="s">
        <v>87</v>
      </c>
      <c r="B5" s="72"/>
      <c r="C5" s="6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</row>
    <row r="6" spans="1:32" s="7" customFormat="1" ht="16" x14ac:dyDescent="0.2">
      <c r="A6" s="14" t="s">
        <v>86</v>
      </c>
      <c r="B6" s="73"/>
      <c r="C6" s="6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1"/>
      <c r="P6" s="11"/>
      <c r="Q6" s="11"/>
      <c r="R6" s="11"/>
      <c r="S6" s="8"/>
      <c r="T6" s="9"/>
      <c r="U6" s="9"/>
      <c r="V6" s="9"/>
      <c r="W6" s="9"/>
    </row>
    <row r="7" spans="1:32" s="7" customFormat="1" ht="17" thickBot="1" x14ac:dyDescent="0.25">
      <c r="A7" s="62" t="s">
        <v>34</v>
      </c>
      <c r="B7" s="72"/>
      <c r="C7" s="6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48"/>
      <c r="AA7" s="48"/>
      <c r="AB7" s="48"/>
      <c r="AC7" s="48"/>
      <c r="AD7" s="48"/>
    </row>
    <row r="8" spans="1:32" s="7" customFormat="1" ht="16" x14ac:dyDescent="0.2">
      <c r="A8" s="25"/>
      <c r="B8" s="74"/>
      <c r="C8" s="81"/>
      <c r="D8" s="26"/>
      <c r="E8" s="27"/>
      <c r="F8" s="28">
        <v>1110</v>
      </c>
      <c r="G8" s="28">
        <v>1140</v>
      </c>
      <c r="H8" s="28">
        <v>1150</v>
      </c>
      <c r="I8" s="28">
        <v>1210</v>
      </c>
      <c r="J8" s="28">
        <v>1220</v>
      </c>
      <c r="K8" s="28">
        <v>2110</v>
      </c>
      <c r="L8" s="44">
        <v>2120</v>
      </c>
      <c r="M8" s="44">
        <v>2210</v>
      </c>
      <c r="N8" s="44">
        <v>2220</v>
      </c>
      <c r="O8" s="44">
        <v>2230</v>
      </c>
      <c r="P8" s="44">
        <v>2240</v>
      </c>
      <c r="Q8" s="44">
        <v>2250</v>
      </c>
      <c r="R8" s="44">
        <v>2260</v>
      </c>
      <c r="S8" s="28">
        <v>2310</v>
      </c>
      <c r="T8" s="28">
        <v>2320</v>
      </c>
      <c r="U8" s="28">
        <v>2340</v>
      </c>
      <c r="V8" s="28">
        <v>2350</v>
      </c>
      <c r="W8" s="28">
        <v>2360</v>
      </c>
      <c r="X8" s="28">
        <v>2390</v>
      </c>
      <c r="Y8" s="58">
        <v>5110</v>
      </c>
      <c r="Z8" s="58">
        <v>5120</v>
      </c>
      <c r="AA8" s="58">
        <v>5220</v>
      </c>
      <c r="AB8" s="58">
        <v>5230</v>
      </c>
      <c r="AC8" s="58">
        <v>7710</v>
      </c>
      <c r="AD8" s="49"/>
    </row>
    <row r="9" spans="1:32" s="7" customFormat="1" ht="178.5" customHeight="1" x14ac:dyDescent="0.2">
      <c r="A9" s="33" t="s">
        <v>2</v>
      </c>
      <c r="B9" s="75" t="s">
        <v>6</v>
      </c>
      <c r="C9" s="16" t="s">
        <v>3</v>
      </c>
      <c r="D9" s="16" t="s">
        <v>7</v>
      </c>
      <c r="E9" s="24" t="s">
        <v>4</v>
      </c>
      <c r="F9" s="19" t="s">
        <v>16</v>
      </c>
      <c r="G9" s="19" t="s">
        <v>17</v>
      </c>
      <c r="H9" s="19" t="s">
        <v>18</v>
      </c>
      <c r="I9" s="20" t="s">
        <v>13</v>
      </c>
      <c r="J9" s="20" t="s">
        <v>19</v>
      </c>
      <c r="K9" s="54" t="s">
        <v>14</v>
      </c>
      <c r="L9" s="54" t="s">
        <v>15</v>
      </c>
      <c r="M9" s="54" t="s">
        <v>20</v>
      </c>
      <c r="N9" s="54" t="s">
        <v>21</v>
      </c>
      <c r="O9" s="54" t="s">
        <v>28</v>
      </c>
      <c r="P9" s="54" t="s">
        <v>22</v>
      </c>
      <c r="Q9" s="54" t="s">
        <v>23</v>
      </c>
      <c r="R9" s="54" t="s">
        <v>10</v>
      </c>
      <c r="S9" s="54" t="s">
        <v>29</v>
      </c>
      <c r="T9" s="54" t="s">
        <v>8</v>
      </c>
      <c r="U9" s="54" t="s">
        <v>30</v>
      </c>
      <c r="V9" s="54" t="s">
        <v>31</v>
      </c>
      <c r="W9" s="54" t="s">
        <v>32</v>
      </c>
      <c r="X9" s="54" t="s">
        <v>9</v>
      </c>
      <c r="Y9" s="54" t="s">
        <v>24</v>
      </c>
      <c r="Z9" s="54" t="s">
        <v>25</v>
      </c>
      <c r="AA9" s="54" t="s">
        <v>26</v>
      </c>
      <c r="AB9" s="54" t="s">
        <v>27</v>
      </c>
      <c r="AC9" s="54" t="s">
        <v>69</v>
      </c>
      <c r="AD9" s="59" t="s">
        <v>0</v>
      </c>
      <c r="AF9" s="69" t="s">
        <v>92</v>
      </c>
    </row>
    <row r="10" spans="1:32" s="7" customFormat="1" ht="27" x14ac:dyDescent="0.2">
      <c r="A10" s="29">
        <v>1</v>
      </c>
      <c r="B10" s="76" t="s">
        <v>38</v>
      </c>
      <c r="C10" s="82" t="s">
        <v>35</v>
      </c>
      <c r="D10" s="18">
        <v>4</v>
      </c>
      <c r="E10" s="18" t="s">
        <v>88</v>
      </c>
      <c r="F10" s="21"/>
      <c r="G10" s="21"/>
      <c r="H10" s="21"/>
      <c r="I10" s="22"/>
      <c r="J10" s="22"/>
      <c r="K10" s="22"/>
      <c r="L10" s="42"/>
      <c r="M10" s="42"/>
      <c r="N10" s="42"/>
      <c r="O10" s="99"/>
      <c r="P10" s="42"/>
      <c r="Q10" s="42"/>
      <c r="R10" s="42"/>
      <c r="S10" s="43"/>
      <c r="T10" s="43"/>
      <c r="U10" s="43"/>
      <c r="V10" s="43"/>
      <c r="W10" s="43"/>
      <c r="X10" s="43"/>
      <c r="Y10" s="43"/>
      <c r="Z10" s="55"/>
      <c r="AA10" s="55"/>
      <c r="AB10" s="55"/>
      <c r="AC10" s="108">
        <v>160</v>
      </c>
      <c r="AD10" s="45">
        <f t="shared" ref="AD10:AD37" si="0">SUM(F10:AC10)</f>
        <v>160</v>
      </c>
      <c r="AE10" s="83"/>
      <c r="AF10" s="2"/>
    </row>
    <row r="11" spans="1:32" s="7" customFormat="1" ht="27" x14ac:dyDescent="0.2">
      <c r="A11" s="29">
        <v>2</v>
      </c>
      <c r="B11" s="76" t="s">
        <v>38</v>
      </c>
      <c r="C11" s="82" t="s">
        <v>36</v>
      </c>
      <c r="D11" s="18">
        <v>2</v>
      </c>
      <c r="E11" s="18" t="s">
        <v>88</v>
      </c>
      <c r="F11" s="21"/>
      <c r="G11" s="21"/>
      <c r="H11" s="21"/>
      <c r="I11" s="22"/>
      <c r="J11" s="22"/>
      <c r="K11" s="22"/>
      <c r="L11" s="22"/>
      <c r="M11" s="22"/>
      <c r="N11" s="22"/>
      <c r="O11" s="100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56"/>
      <c r="AA11" s="56"/>
      <c r="AB11" s="56"/>
      <c r="AC11" s="109">
        <v>160</v>
      </c>
      <c r="AD11" s="45">
        <f t="shared" si="0"/>
        <v>160</v>
      </c>
      <c r="AF11" s="2"/>
    </row>
    <row r="12" spans="1:32" s="7" customFormat="1" ht="27" x14ac:dyDescent="0.2">
      <c r="A12" s="29">
        <v>3</v>
      </c>
      <c r="B12" s="76" t="s">
        <v>38</v>
      </c>
      <c r="C12" s="82" t="s">
        <v>37</v>
      </c>
      <c r="D12" s="18">
        <v>1</v>
      </c>
      <c r="E12" s="18" t="s">
        <v>89</v>
      </c>
      <c r="F12" s="21"/>
      <c r="G12" s="21"/>
      <c r="H12" s="21"/>
      <c r="I12" s="22"/>
      <c r="J12" s="22"/>
      <c r="K12" s="22"/>
      <c r="L12" s="22"/>
      <c r="M12" s="22"/>
      <c r="N12" s="22"/>
      <c r="O12" s="100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56"/>
      <c r="AA12" s="56"/>
      <c r="AB12" s="56"/>
      <c r="AC12" s="109">
        <v>80</v>
      </c>
      <c r="AD12" s="45">
        <f t="shared" si="0"/>
        <v>80</v>
      </c>
      <c r="AF12" s="2"/>
    </row>
    <row r="13" spans="1:32" s="7" customFormat="1" ht="27" x14ac:dyDescent="0.2">
      <c r="A13" s="29">
        <v>4</v>
      </c>
      <c r="B13" s="76" t="s">
        <v>91</v>
      </c>
      <c r="C13" s="82" t="s">
        <v>72</v>
      </c>
      <c r="D13" s="18">
        <v>1</v>
      </c>
      <c r="E13" s="18" t="s">
        <v>90</v>
      </c>
      <c r="F13" s="21"/>
      <c r="G13" s="21"/>
      <c r="H13" s="21"/>
      <c r="I13" s="22"/>
      <c r="J13" s="22"/>
      <c r="K13" s="22"/>
      <c r="L13" s="22"/>
      <c r="M13" s="22"/>
      <c r="N13" s="22"/>
      <c r="O13" s="100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56"/>
      <c r="AA13" s="56"/>
      <c r="AB13" s="56"/>
      <c r="AC13" s="109">
        <v>180</v>
      </c>
      <c r="AD13" s="45">
        <f t="shared" si="0"/>
        <v>180</v>
      </c>
      <c r="AF13" s="2"/>
    </row>
    <row r="14" spans="1:32" s="7" customFormat="1" ht="27" x14ac:dyDescent="0.2">
      <c r="A14" s="29">
        <v>5</v>
      </c>
      <c r="B14" s="76" t="s">
        <v>39</v>
      </c>
      <c r="C14" s="82" t="s">
        <v>93</v>
      </c>
      <c r="D14" s="18">
        <v>10</v>
      </c>
      <c r="E14" s="88" t="s">
        <v>47</v>
      </c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>
        <f>2*120</f>
        <v>240</v>
      </c>
      <c r="S14" s="23"/>
      <c r="T14" s="23"/>
      <c r="U14" s="23"/>
      <c r="V14" s="23"/>
      <c r="W14" s="23"/>
      <c r="X14" s="23"/>
      <c r="Y14" s="23"/>
      <c r="Z14" s="56"/>
      <c r="AA14" s="56"/>
      <c r="AB14" s="56"/>
      <c r="AC14" s="55"/>
      <c r="AD14" s="45">
        <f t="shared" si="0"/>
        <v>240</v>
      </c>
      <c r="AF14" s="2"/>
    </row>
    <row r="15" spans="1:32" s="7" customFormat="1" ht="23" customHeight="1" x14ac:dyDescent="0.2">
      <c r="A15" s="29">
        <v>6</v>
      </c>
      <c r="B15" s="76" t="s">
        <v>49</v>
      </c>
      <c r="C15" s="87" t="s">
        <v>50</v>
      </c>
      <c r="D15" s="18">
        <v>20</v>
      </c>
      <c r="E15" s="88" t="s">
        <v>47</v>
      </c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>
        <f>2*120</f>
        <v>240</v>
      </c>
      <c r="S15" s="23"/>
      <c r="T15" s="23"/>
      <c r="U15" s="23"/>
      <c r="V15" s="23"/>
      <c r="W15" s="23"/>
      <c r="X15" s="23"/>
      <c r="Y15" s="23"/>
      <c r="Z15" s="56"/>
      <c r="AA15" s="56"/>
      <c r="AB15" s="56"/>
      <c r="AC15" s="96"/>
      <c r="AD15" s="45">
        <f t="shared" si="0"/>
        <v>240</v>
      </c>
      <c r="AF15" s="2">
        <v>240</v>
      </c>
    </row>
    <row r="16" spans="1:32" s="7" customFormat="1" ht="25" customHeight="1" x14ac:dyDescent="0.2">
      <c r="A16" s="29">
        <v>7</v>
      </c>
      <c r="B16" s="76" t="s">
        <v>49</v>
      </c>
      <c r="C16" s="86" t="s">
        <v>40</v>
      </c>
      <c r="D16" s="17">
        <v>32</v>
      </c>
      <c r="E16" s="88" t="s">
        <v>52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>
        <f>6*120</f>
        <v>720</v>
      </c>
      <c r="S16" s="22"/>
      <c r="T16" s="22"/>
      <c r="U16" s="22"/>
      <c r="V16" s="22"/>
      <c r="W16" s="22"/>
      <c r="X16" s="22"/>
      <c r="Y16" s="22"/>
      <c r="Z16" s="57"/>
      <c r="AA16" s="57"/>
      <c r="AB16" s="57"/>
      <c r="AC16" s="96"/>
      <c r="AD16" s="45">
        <f t="shared" si="0"/>
        <v>720</v>
      </c>
      <c r="AF16" s="2"/>
    </row>
    <row r="17" spans="1:32" s="7" customFormat="1" ht="25" x14ac:dyDescent="0.2">
      <c r="A17" s="29">
        <v>8</v>
      </c>
      <c r="B17" s="76" t="s">
        <v>51</v>
      </c>
      <c r="C17" s="86" t="s">
        <v>67</v>
      </c>
      <c r="D17" s="17">
        <v>16</v>
      </c>
      <c r="E17" s="88" t="s">
        <v>52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>
        <f>2*3*120/2</f>
        <v>360</v>
      </c>
      <c r="S17" s="22"/>
      <c r="T17" s="22"/>
      <c r="U17" s="22"/>
      <c r="V17" s="22"/>
      <c r="W17" s="22"/>
      <c r="X17" s="22"/>
      <c r="Y17" s="22"/>
      <c r="Z17" s="57"/>
      <c r="AA17" s="57"/>
      <c r="AB17" s="57"/>
      <c r="AC17" s="96"/>
      <c r="AD17" s="45">
        <f t="shared" si="0"/>
        <v>360</v>
      </c>
      <c r="AF17" s="2"/>
    </row>
    <row r="18" spans="1:32" s="7" customFormat="1" ht="27" customHeight="1" x14ac:dyDescent="0.2">
      <c r="A18" s="29">
        <v>9</v>
      </c>
      <c r="B18" s="76" t="s">
        <v>51</v>
      </c>
      <c r="C18" s="86" t="s">
        <v>41</v>
      </c>
      <c r="D18" s="17">
        <v>20</v>
      </c>
      <c r="E18" s="88" t="s">
        <v>47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>
        <f>2*120</f>
        <v>240</v>
      </c>
      <c r="S18" s="22"/>
      <c r="T18" s="22"/>
      <c r="U18" s="22"/>
      <c r="V18" s="22"/>
      <c r="W18" s="22"/>
      <c r="X18" s="22"/>
      <c r="Y18" s="22"/>
      <c r="Z18" s="57"/>
      <c r="AA18" s="57"/>
      <c r="AB18" s="57"/>
      <c r="AC18" s="96"/>
      <c r="AD18" s="45">
        <f t="shared" si="0"/>
        <v>240</v>
      </c>
      <c r="AF18" s="2"/>
    </row>
    <row r="19" spans="1:32" s="7" customFormat="1" ht="37" x14ac:dyDescent="0.2">
      <c r="A19" s="29">
        <v>10</v>
      </c>
      <c r="B19" s="76" t="s">
        <v>51</v>
      </c>
      <c r="C19" s="86" t="s">
        <v>70</v>
      </c>
      <c r="D19" s="17">
        <v>32</v>
      </c>
      <c r="E19" s="88" t="s">
        <v>52</v>
      </c>
      <c r="F19" s="22"/>
      <c r="G19" s="22"/>
      <c r="H19" s="22"/>
      <c r="I19" s="22"/>
      <c r="J19" s="22"/>
      <c r="K19" s="22"/>
      <c r="L19" s="22"/>
      <c r="M19" s="22"/>
      <c r="N19" s="22"/>
      <c r="O19" s="22">
        <v>150</v>
      </c>
      <c r="P19" s="22"/>
      <c r="Q19" s="22"/>
      <c r="R19" s="22">
        <f>3*3*120/2</f>
        <v>540</v>
      </c>
      <c r="S19" s="22"/>
      <c r="T19" s="22"/>
      <c r="U19" s="22"/>
      <c r="V19" s="22"/>
      <c r="W19" s="22"/>
      <c r="X19" s="22"/>
      <c r="Y19" s="22"/>
      <c r="Z19" s="57"/>
      <c r="AA19" s="57"/>
      <c r="AB19" s="57"/>
      <c r="AC19" s="96"/>
      <c r="AD19" s="45">
        <f t="shared" si="0"/>
        <v>690</v>
      </c>
      <c r="AE19" s="83"/>
      <c r="AF19" s="2">
        <v>690</v>
      </c>
    </row>
    <row r="20" spans="1:32" s="7" customFormat="1" ht="49" x14ac:dyDescent="0.2">
      <c r="A20" s="29">
        <v>11</v>
      </c>
      <c r="B20" s="61" t="s">
        <v>53</v>
      </c>
      <c r="C20" s="86" t="s">
        <v>94</v>
      </c>
      <c r="D20" s="17">
        <v>32</v>
      </c>
      <c r="E20" s="88" t="s">
        <v>48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f>4*120</f>
        <v>480</v>
      </c>
      <c r="S20" s="22"/>
      <c r="T20" s="22"/>
      <c r="U20" s="22"/>
      <c r="V20" s="22"/>
      <c r="W20" s="22"/>
      <c r="X20" s="22"/>
      <c r="Y20" s="22"/>
      <c r="Z20" s="57"/>
      <c r="AA20" s="57"/>
      <c r="AB20" s="57"/>
      <c r="AC20" s="96"/>
      <c r="AD20" s="45">
        <f t="shared" si="0"/>
        <v>480</v>
      </c>
      <c r="AF20" s="2">
        <v>480</v>
      </c>
    </row>
    <row r="21" spans="1:32" s="7" customFormat="1" ht="39" customHeight="1" x14ac:dyDescent="0.2">
      <c r="A21" s="29">
        <v>12</v>
      </c>
      <c r="B21" s="76" t="s">
        <v>51</v>
      </c>
      <c r="C21" s="94" t="s">
        <v>95</v>
      </c>
      <c r="D21" s="95">
        <v>8</v>
      </c>
      <c r="E21" s="95" t="s">
        <v>63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>
        <v>200</v>
      </c>
      <c r="Y21" s="22"/>
      <c r="Z21" s="57"/>
      <c r="AA21" s="57"/>
      <c r="AB21" s="57"/>
      <c r="AC21" s="96"/>
      <c r="AD21" s="45">
        <f t="shared" si="0"/>
        <v>200</v>
      </c>
      <c r="AF21" s="2">
        <v>200</v>
      </c>
    </row>
    <row r="22" spans="1:32" s="7" customFormat="1" ht="34" customHeight="1" x14ac:dyDescent="0.2">
      <c r="A22" s="29">
        <v>13</v>
      </c>
      <c r="B22" s="76" t="s">
        <v>51</v>
      </c>
      <c r="C22" s="86" t="s">
        <v>43</v>
      </c>
      <c r="D22" s="17">
        <v>12</v>
      </c>
      <c r="E22" s="88" t="s">
        <v>47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f>1*120</f>
        <v>120</v>
      </c>
      <c r="S22" s="22"/>
      <c r="T22" s="22"/>
      <c r="U22" s="22"/>
      <c r="V22" s="22"/>
      <c r="W22" s="22"/>
      <c r="X22" s="22">
        <v>75</v>
      </c>
      <c r="Y22" s="22"/>
      <c r="Z22" s="57"/>
      <c r="AA22" s="57"/>
      <c r="AB22" s="57"/>
      <c r="AC22" s="96"/>
      <c r="AD22" s="45">
        <f t="shared" si="0"/>
        <v>195</v>
      </c>
      <c r="AF22" s="2"/>
    </row>
    <row r="23" spans="1:32" s="7" customFormat="1" ht="35.5" customHeight="1" x14ac:dyDescent="0.2">
      <c r="A23" s="29">
        <v>14</v>
      </c>
      <c r="B23" s="76" t="s">
        <v>54</v>
      </c>
      <c r="C23" s="86" t="s">
        <v>42</v>
      </c>
      <c r="D23" s="17">
        <v>24</v>
      </c>
      <c r="E23" s="88" t="s">
        <v>52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>
        <f>6*120</f>
        <v>720</v>
      </c>
      <c r="S23" s="22"/>
      <c r="T23" s="22"/>
      <c r="U23" s="22"/>
      <c r="V23" s="22"/>
      <c r="W23" s="22"/>
      <c r="X23" s="22"/>
      <c r="Y23" s="22"/>
      <c r="Z23" s="57"/>
      <c r="AA23" s="57"/>
      <c r="AB23" s="57"/>
      <c r="AC23" s="96"/>
      <c r="AD23" s="45">
        <f t="shared" si="0"/>
        <v>720</v>
      </c>
      <c r="AF23" s="2"/>
    </row>
    <row r="24" spans="1:32" s="7" customFormat="1" ht="35.5" customHeight="1" x14ac:dyDescent="0.2">
      <c r="A24" s="29">
        <v>15</v>
      </c>
      <c r="B24" s="76" t="s">
        <v>54</v>
      </c>
      <c r="C24" s="86" t="s">
        <v>73</v>
      </c>
      <c r="D24" s="17">
        <v>24</v>
      </c>
      <c r="E24" s="88" t="s">
        <v>52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>
        <f>3*120</f>
        <v>360</v>
      </c>
      <c r="S24" s="22"/>
      <c r="T24" s="22"/>
      <c r="U24" s="22"/>
      <c r="V24" s="22"/>
      <c r="W24" s="22"/>
      <c r="X24" s="22">
        <v>100</v>
      </c>
      <c r="Y24" s="22"/>
      <c r="Z24" s="57"/>
      <c r="AA24" s="57"/>
      <c r="AB24" s="57"/>
      <c r="AC24" s="96"/>
      <c r="AD24" s="45">
        <f t="shared" si="0"/>
        <v>460</v>
      </c>
      <c r="AF24" s="2">
        <v>460</v>
      </c>
    </row>
    <row r="25" spans="1:32" s="7" customFormat="1" ht="35.5" customHeight="1" x14ac:dyDescent="0.2">
      <c r="A25" s="29">
        <v>16</v>
      </c>
      <c r="B25" s="76" t="s">
        <v>55</v>
      </c>
      <c r="C25" s="86" t="s">
        <v>71</v>
      </c>
      <c r="D25" s="17">
        <v>28</v>
      </c>
      <c r="E25" s="88" t="s">
        <v>48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>
        <f>4*120</f>
        <v>480</v>
      </c>
      <c r="S25" s="22"/>
      <c r="T25" s="22"/>
      <c r="U25" s="22"/>
      <c r="V25" s="22"/>
      <c r="W25" s="22"/>
      <c r="X25" s="22">
        <v>75</v>
      </c>
      <c r="Y25" s="22"/>
      <c r="Z25" s="57"/>
      <c r="AA25" s="57"/>
      <c r="AB25" s="57"/>
      <c r="AC25" s="96"/>
      <c r="AD25" s="45">
        <f t="shared" si="0"/>
        <v>555</v>
      </c>
      <c r="AF25" s="2">
        <v>555</v>
      </c>
    </row>
    <row r="26" spans="1:32" s="7" customFormat="1" ht="27" customHeight="1" x14ac:dyDescent="0.2">
      <c r="A26" s="29">
        <v>17</v>
      </c>
      <c r="B26" s="76" t="s">
        <v>56</v>
      </c>
      <c r="C26" s="86" t="s">
        <v>44</v>
      </c>
      <c r="D26" s="17">
        <v>20</v>
      </c>
      <c r="E26" s="88" t="s">
        <v>47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>
        <f>2*120</f>
        <v>240</v>
      </c>
      <c r="S26" s="22"/>
      <c r="T26" s="22"/>
      <c r="U26" s="22"/>
      <c r="V26" s="22"/>
      <c r="W26" s="22"/>
      <c r="X26" s="22"/>
      <c r="Y26" s="22"/>
      <c r="Z26" s="57"/>
      <c r="AA26" s="57"/>
      <c r="AB26" s="57"/>
      <c r="AC26" s="96"/>
      <c r="AD26" s="45">
        <f t="shared" si="0"/>
        <v>240</v>
      </c>
      <c r="AF26" s="2"/>
    </row>
    <row r="27" spans="1:32" s="7" customFormat="1" ht="35.5" customHeight="1" x14ac:dyDescent="0.2">
      <c r="A27" s="29">
        <v>18</v>
      </c>
      <c r="B27" s="76" t="s">
        <v>56</v>
      </c>
      <c r="C27" s="86" t="s">
        <v>96</v>
      </c>
      <c r="D27" s="88">
        <v>32</v>
      </c>
      <c r="E27" s="88" t="s">
        <v>52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f>3*120</f>
        <v>360</v>
      </c>
      <c r="S27" s="22"/>
      <c r="T27" s="22"/>
      <c r="U27" s="22"/>
      <c r="V27" s="22"/>
      <c r="W27" s="22"/>
      <c r="X27" s="22"/>
      <c r="Y27" s="22"/>
      <c r="Z27" s="57"/>
      <c r="AA27" s="57"/>
      <c r="AB27" s="57"/>
      <c r="AC27" s="96"/>
      <c r="AD27" s="45">
        <f t="shared" si="0"/>
        <v>360</v>
      </c>
      <c r="AF27" s="2">
        <v>360</v>
      </c>
    </row>
    <row r="28" spans="1:32" s="7" customFormat="1" ht="28" customHeight="1" x14ac:dyDescent="0.2">
      <c r="A28" s="29">
        <v>19</v>
      </c>
      <c r="B28" s="76" t="s">
        <v>56</v>
      </c>
      <c r="C28" s="86" t="s">
        <v>45</v>
      </c>
      <c r="D28" s="17">
        <v>24</v>
      </c>
      <c r="E28" s="88" t="s">
        <v>52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>3*120</f>
        <v>360</v>
      </c>
      <c r="S28" s="22"/>
      <c r="T28" s="22"/>
      <c r="U28" s="22"/>
      <c r="V28" s="22"/>
      <c r="W28" s="22"/>
      <c r="X28" s="22">
        <v>75</v>
      </c>
      <c r="Y28" s="22"/>
      <c r="Z28" s="57"/>
      <c r="AA28" s="57"/>
      <c r="AB28" s="57"/>
      <c r="AC28" s="96"/>
      <c r="AD28" s="45">
        <f t="shared" si="0"/>
        <v>435</v>
      </c>
      <c r="AF28" s="2"/>
    </row>
    <row r="29" spans="1:32" s="7" customFormat="1" ht="27" customHeight="1" x14ac:dyDescent="0.2">
      <c r="A29" s="29">
        <v>20</v>
      </c>
      <c r="B29" s="76" t="s">
        <v>56</v>
      </c>
      <c r="C29" s="86" t="s">
        <v>66</v>
      </c>
      <c r="D29" s="17">
        <v>24</v>
      </c>
      <c r="E29" s="88" t="s">
        <v>48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>3*3*120+2*120</f>
        <v>1320</v>
      </c>
      <c r="S29" s="22"/>
      <c r="T29" s="22"/>
      <c r="U29" s="22"/>
      <c r="V29" s="22"/>
      <c r="W29" s="22"/>
      <c r="X29" s="22"/>
      <c r="Y29" s="22"/>
      <c r="Z29" s="57"/>
      <c r="AA29" s="57"/>
      <c r="AB29" s="57"/>
      <c r="AC29" s="96"/>
      <c r="AD29" s="45">
        <f t="shared" si="0"/>
        <v>1320</v>
      </c>
      <c r="AF29" s="2">
        <v>1320</v>
      </c>
    </row>
    <row r="30" spans="1:32" s="7" customFormat="1" ht="27" customHeight="1" x14ac:dyDescent="0.2">
      <c r="A30" s="29">
        <v>21</v>
      </c>
      <c r="B30" s="76" t="s">
        <v>57</v>
      </c>
      <c r="C30" s="87" t="s">
        <v>97</v>
      </c>
      <c r="D30" s="17">
        <v>20</v>
      </c>
      <c r="E30" s="88" t="s">
        <v>47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>2*120</f>
        <v>240</v>
      </c>
      <c r="S30" s="22"/>
      <c r="T30" s="22"/>
      <c r="U30" s="22"/>
      <c r="V30" s="22"/>
      <c r="W30" s="22"/>
      <c r="X30" s="22">
        <v>150</v>
      </c>
      <c r="Y30" s="22"/>
      <c r="Z30" s="57"/>
      <c r="AA30" s="57"/>
      <c r="AB30" s="57"/>
      <c r="AC30" s="96"/>
      <c r="AD30" s="45">
        <f t="shared" si="0"/>
        <v>390</v>
      </c>
      <c r="AF30" s="2">
        <v>390</v>
      </c>
    </row>
    <row r="31" spans="1:32" s="7" customFormat="1" ht="27" customHeight="1" x14ac:dyDescent="0.2">
      <c r="A31" s="29">
        <v>22</v>
      </c>
      <c r="B31" s="76" t="s">
        <v>57</v>
      </c>
      <c r="C31" s="86" t="s">
        <v>46</v>
      </c>
      <c r="D31" s="17">
        <v>24</v>
      </c>
      <c r="E31" s="88" t="s">
        <v>48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f>3*2*120+120</f>
        <v>840</v>
      </c>
      <c r="S31" s="22"/>
      <c r="T31" s="22"/>
      <c r="U31" s="22"/>
      <c r="V31" s="22"/>
      <c r="W31" s="22"/>
      <c r="X31" s="22">
        <v>75</v>
      </c>
      <c r="Y31" s="22"/>
      <c r="Z31" s="57"/>
      <c r="AA31" s="57"/>
      <c r="AB31" s="57"/>
      <c r="AC31" s="96"/>
      <c r="AD31" s="45">
        <f t="shared" si="0"/>
        <v>915</v>
      </c>
      <c r="AF31" s="2"/>
    </row>
    <row r="32" spans="1:32" s="7" customFormat="1" ht="27" customHeight="1" x14ac:dyDescent="0.2">
      <c r="A32" s="29">
        <v>23</v>
      </c>
      <c r="B32" s="98" t="s">
        <v>74</v>
      </c>
      <c r="C32" s="86" t="s">
        <v>75</v>
      </c>
      <c r="D32" s="17">
        <v>8</v>
      </c>
      <c r="E32" s="88" t="s">
        <v>48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480</v>
      </c>
      <c r="S32" s="22"/>
      <c r="T32" s="22"/>
      <c r="U32" s="22"/>
      <c r="V32" s="22"/>
      <c r="W32" s="22"/>
      <c r="X32" s="22"/>
      <c r="Y32" s="22"/>
      <c r="Z32" s="57"/>
      <c r="AA32" s="57"/>
      <c r="AB32" s="57"/>
      <c r="AC32" s="96"/>
      <c r="AD32" s="45">
        <f t="shared" si="0"/>
        <v>480</v>
      </c>
      <c r="AF32" s="2"/>
    </row>
    <row r="33" spans="1:32" s="7" customFormat="1" ht="27" customHeight="1" x14ac:dyDescent="0.2">
      <c r="A33" s="29">
        <v>24</v>
      </c>
      <c r="B33" s="93" t="s">
        <v>58</v>
      </c>
      <c r="C33" s="89" t="s">
        <v>59</v>
      </c>
      <c r="D33" s="17"/>
      <c r="E33" s="17"/>
      <c r="F33" s="22"/>
      <c r="G33" s="22"/>
      <c r="H33" s="22"/>
      <c r="I33" s="22"/>
      <c r="J33" s="22"/>
      <c r="K33" s="22"/>
      <c r="L33" s="22"/>
      <c r="M33" s="22"/>
      <c r="N33" s="22"/>
      <c r="O33" s="22">
        <v>150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57"/>
      <c r="AA33" s="57"/>
      <c r="AB33" s="57"/>
      <c r="AC33" s="96"/>
      <c r="AD33" s="45">
        <f t="shared" si="0"/>
        <v>150</v>
      </c>
      <c r="AF33" s="2"/>
    </row>
    <row r="34" spans="1:32" s="7" customFormat="1" ht="37" x14ac:dyDescent="0.2">
      <c r="A34" s="29">
        <v>25</v>
      </c>
      <c r="B34" s="93" t="s">
        <v>58</v>
      </c>
      <c r="C34" s="90" t="s">
        <v>65</v>
      </c>
      <c r="D34" s="17"/>
      <c r="E34" s="17"/>
      <c r="F34" s="22"/>
      <c r="G34" s="22"/>
      <c r="H34" s="22"/>
      <c r="I34" s="22"/>
      <c r="J34" s="22"/>
      <c r="K34" s="22"/>
      <c r="L34" s="22"/>
      <c r="M34" s="22"/>
      <c r="N34" s="22"/>
      <c r="O34" s="22">
        <v>500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57"/>
      <c r="AA34" s="57"/>
      <c r="AB34" s="57"/>
      <c r="AC34" s="96"/>
      <c r="AD34" s="45">
        <f t="shared" si="0"/>
        <v>500</v>
      </c>
      <c r="AF34" s="2"/>
    </row>
    <row r="35" spans="1:32" s="7" customFormat="1" ht="27" customHeight="1" x14ac:dyDescent="0.2">
      <c r="A35" s="29">
        <v>26</v>
      </c>
      <c r="B35" s="93" t="s">
        <v>58</v>
      </c>
      <c r="C35" s="90" t="s">
        <v>60</v>
      </c>
      <c r="D35" s="17"/>
      <c r="E35" s="1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>
        <v>30</v>
      </c>
      <c r="R35" s="22"/>
      <c r="S35" s="22"/>
      <c r="T35" s="22"/>
      <c r="U35" s="22"/>
      <c r="V35" s="22"/>
      <c r="W35" s="22"/>
      <c r="X35" s="22"/>
      <c r="Y35" s="22"/>
      <c r="Z35" s="57"/>
      <c r="AA35" s="57"/>
      <c r="AB35" s="57"/>
      <c r="AC35" s="96"/>
      <c r="AD35" s="45">
        <f t="shared" si="0"/>
        <v>30</v>
      </c>
      <c r="AF35" s="2"/>
    </row>
    <row r="36" spans="1:32" s="7" customFormat="1" ht="27" customHeight="1" x14ac:dyDescent="0.2">
      <c r="A36" s="29">
        <v>27</v>
      </c>
      <c r="B36" s="93" t="s">
        <v>58</v>
      </c>
      <c r="C36" s="91" t="s">
        <v>61</v>
      </c>
      <c r="D36" s="17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>
        <v>250</v>
      </c>
      <c r="R36" s="22"/>
      <c r="S36" s="22"/>
      <c r="T36" s="22"/>
      <c r="U36" s="22"/>
      <c r="V36" s="22"/>
      <c r="W36" s="22"/>
      <c r="X36" s="22"/>
      <c r="Y36" s="22"/>
      <c r="Z36" s="57"/>
      <c r="AA36" s="57"/>
      <c r="AB36" s="57"/>
      <c r="AC36" s="96"/>
      <c r="AD36" s="45">
        <f t="shared" si="0"/>
        <v>250</v>
      </c>
      <c r="AF36" s="2"/>
    </row>
    <row r="37" spans="1:32" s="7" customFormat="1" ht="27" customHeight="1" x14ac:dyDescent="0.2">
      <c r="A37" s="29">
        <v>28</v>
      </c>
      <c r="B37" s="93" t="s">
        <v>58</v>
      </c>
      <c r="C37" s="92" t="s">
        <v>62</v>
      </c>
      <c r="D37" s="17"/>
      <c r="E37" s="17"/>
      <c r="F37" s="22"/>
      <c r="G37" s="22"/>
      <c r="H37" s="22"/>
      <c r="I37" s="22"/>
      <c r="J37" s="22"/>
      <c r="K37" s="22"/>
      <c r="L37" s="22"/>
      <c r="M37" s="22"/>
      <c r="N37" s="22"/>
      <c r="O37" s="22">
        <v>388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57"/>
      <c r="AA37" s="57"/>
      <c r="AB37" s="57"/>
      <c r="AC37" s="96"/>
      <c r="AD37" s="45">
        <f t="shared" si="0"/>
        <v>388</v>
      </c>
      <c r="AF37" s="2"/>
    </row>
    <row r="38" spans="1:32" s="7" customFormat="1" ht="40" x14ac:dyDescent="0.2">
      <c r="A38" s="29">
        <v>29</v>
      </c>
      <c r="B38" s="93" t="s">
        <v>58</v>
      </c>
      <c r="C38" s="61" t="s">
        <v>64</v>
      </c>
      <c r="D38" s="17"/>
      <c r="E38" s="17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57"/>
      <c r="AA38" s="57"/>
      <c r="AB38" s="57"/>
      <c r="AC38" s="97">
        <v>140</v>
      </c>
      <c r="AD38" s="45">
        <f>SUM(F38:AC38)</f>
        <v>140</v>
      </c>
      <c r="AF38" s="2"/>
    </row>
    <row r="39" spans="1:32" s="7" customFormat="1" ht="16" x14ac:dyDescent="0.2">
      <c r="A39" s="29">
        <v>30</v>
      </c>
      <c r="B39" s="61"/>
      <c r="C39" s="61"/>
      <c r="D39" s="17"/>
      <c r="E39" s="17"/>
      <c r="F39" s="23"/>
      <c r="G39" s="23"/>
      <c r="H39" s="23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57"/>
      <c r="AA39" s="57"/>
      <c r="AB39" s="57"/>
      <c r="AC39" s="57"/>
      <c r="AD39" s="45"/>
      <c r="AF39" s="2"/>
    </row>
    <row r="40" spans="1:32" s="7" customFormat="1" ht="17" thickBot="1" x14ac:dyDescent="0.25">
      <c r="A40" s="30"/>
      <c r="B40" s="77" t="s">
        <v>5</v>
      </c>
      <c r="C40" s="67" t="s">
        <v>5</v>
      </c>
      <c r="D40" s="31"/>
      <c r="E40" s="40" t="s">
        <v>5</v>
      </c>
      <c r="F40" s="32">
        <f t="shared" ref="F40:Z40" si="1">SUM(F10:F39)</f>
        <v>0</v>
      </c>
      <c r="G40" s="32">
        <f t="shared" si="1"/>
        <v>0</v>
      </c>
      <c r="H40" s="32">
        <f t="shared" si="1"/>
        <v>0</v>
      </c>
      <c r="I40" s="32">
        <f t="shared" si="1"/>
        <v>0</v>
      </c>
      <c r="J40" s="32">
        <f t="shared" si="1"/>
        <v>0</v>
      </c>
      <c r="K40" s="32">
        <f t="shared" si="1"/>
        <v>0</v>
      </c>
      <c r="L40" s="32">
        <f t="shared" si="1"/>
        <v>0</v>
      </c>
      <c r="M40" s="32">
        <f t="shared" si="1"/>
        <v>0</v>
      </c>
      <c r="N40" s="32">
        <f t="shared" si="1"/>
        <v>0</v>
      </c>
      <c r="O40" s="32">
        <f t="shared" si="1"/>
        <v>1188</v>
      </c>
      <c r="P40" s="32">
        <f t="shared" si="1"/>
        <v>0</v>
      </c>
      <c r="Q40" s="32">
        <f t="shared" si="1"/>
        <v>280</v>
      </c>
      <c r="R40" s="32">
        <f t="shared" si="1"/>
        <v>8340</v>
      </c>
      <c r="S40" s="32">
        <f t="shared" si="1"/>
        <v>0</v>
      </c>
      <c r="T40" s="32">
        <f t="shared" si="1"/>
        <v>0</v>
      </c>
      <c r="U40" s="32">
        <f t="shared" si="1"/>
        <v>0</v>
      </c>
      <c r="V40" s="32">
        <f t="shared" si="1"/>
        <v>0</v>
      </c>
      <c r="W40" s="32">
        <f t="shared" si="1"/>
        <v>0</v>
      </c>
      <c r="X40" s="32">
        <f t="shared" si="1"/>
        <v>750</v>
      </c>
      <c r="Y40" s="32">
        <f t="shared" si="1"/>
        <v>0</v>
      </c>
      <c r="Z40" s="32">
        <f t="shared" si="1"/>
        <v>0</v>
      </c>
      <c r="AA40" s="32">
        <f>SUM(AA10:AA39)</f>
        <v>0</v>
      </c>
      <c r="AB40" s="32">
        <f t="shared" ref="AB40:AC40" si="2">SUM(AB10:AB39)</f>
        <v>0</v>
      </c>
      <c r="AC40" s="32">
        <f t="shared" si="2"/>
        <v>720</v>
      </c>
      <c r="AD40" s="60">
        <f>SUM(AD10:AD39)</f>
        <v>11278</v>
      </c>
      <c r="AF40" s="107">
        <f>SUM(AF10:AF39)</f>
        <v>4695</v>
      </c>
    </row>
    <row r="41" spans="1:32" s="7" customFormat="1" ht="16" x14ac:dyDescent="0.2">
      <c r="A41" s="34"/>
      <c r="B41" s="78"/>
      <c r="C41" s="68"/>
      <c r="D41" s="36"/>
      <c r="E41" s="35"/>
      <c r="F41" s="15"/>
      <c r="G41" s="15"/>
      <c r="H41" s="15"/>
      <c r="I41" s="37"/>
      <c r="J41" s="37"/>
      <c r="K41" s="37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2"/>
      <c r="AD41" s="39">
        <v>11278</v>
      </c>
    </row>
    <row r="42" spans="1:32" x14ac:dyDescent="0.15">
      <c r="AC42" s="106">
        <v>0.4</v>
      </c>
      <c r="AD42" s="2">
        <f>0.4*AD41</f>
        <v>4511.2</v>
      </c>
    </row>
    <row r="43" spans="1:32" ht="16" x14ac:dyDescent="0.2">
      <c r="B43" s="79"/>
      <c r="C43" s="83"/>
      <c r="D43" s="7"/>
      <c r="E43" s="112" t="s">
        <v>11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</row>
    <row r="44" spans="1:32" ht="16" x14ac:dyDescent="0.2">
      <c r="B44" s="79"/>
      <c r="C44" s="83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  <c r="T44" s="8"/>
      <c r="U44" s="8"/>
      <c r="V44" s="8"/>
      <c r="W44" s="8"/>
      <c r="X44" s="9"/>
    </row>
    <row r="45" spans="1:32" ht="16" x14ac:dyDescent="0.2">
      <c r="B45" s="79"/>
      <c r="C45" s="83"/>
      <c r="D45" s="7"/>
      <c r="S45" s="9"/>
      <c r="T45" s="9"/>
      <c r="U45" s="9"/>
      <c r="V45" s="9"/>
      <c r="W45" s="8"/>
      <c r="X45" s="9"/>
      <c r="Y45" s="9"/>
      <c r="Z45" s="9"/>
      <c r="AA45" s="9"/>
      <c r="AB45" s="9"/>
      <c r="AD45" s="9"/>
    </row>
    <row r="46" spans="1:32" x14ac:dyDescent="0.15">
      <c r="C46" s="84"/>
      <c r="D46" s="4"/>
      <c r="E46" s="4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  <c r="T46" s="53"/>
      <c r="U46" s="53"/>
      <c r="V46" s="53"/>
      <c r="W46" s="46"/>
      <c r="X46" s="53"/>
      <c r="Y46" s="53"/>
      <c r="Z46" s="53"/>
      <c r="AA46" s="53"/>
      <c r="AB46" s="53"/>
      <c r="AD46" s="53"/>
    </row>
    <row r="47" spans="1:32" x14ac:dyDescent="0.15">
      <c r="C47" s="84"/>
      <c r="D47" s="4"/>
      <c r="E47" s="4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46"/>
      <c r="T47" s="46"/>
      <c r="U47" s="46"/>
      <c r="V47" s="46"/>
      <c r="W47" s="46"/>
      <c r="X47" s="46"/>
      <c r="Y47" s="46"/>
      <c r="Z47" s="46"/>
      <c r="AA47" s="46"/>
      <c r="AB47" s="46"/>
      <c r="AD47" s="46"/>
    </row>
    <row r="48" spans="1:32" ht="16" x14ac:dyDescent="0.2">
      <c r="B48" s="79"/>
      <c r="C48" s="8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7"/>
      <c r="T48" s="7"/>
      <c r="U48" s="7"/>
      <c r="V48" s="7"/>
      <c r="W48" s="7"/>
      <c r="X48" s="7"/>
    </row>
    <row r="49" spans="3:30" ht="16" x14ac:dyDescent="0.2">
      <c r="C49" s="83"/>
      <c r="D49" s="7"/>
      <c r="E49" s="51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W49" s="1"/>
    </row>
    <row r="50" spans="3:30" x14ac:dyDescent="0.15">
      <c r="C50" s="84"/>
      <c r="D50" s="4"/>
      <c r="E50" s="4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3"/>
      <c r="T50" s="53"/>
      <c r="U50" s="53"/>
      <c r="V50" s="53"/>
      <c r="W50" s="46"/>
      <c r="X50" s="53"/>
      <c r="Y50" s="53"/>
      <c r="Z50" s="53"/>
      <c r="AA50" s="53"/>
      <c r="AB50" s="53"/>
      <c r="AD50" s="53"/>
    </row>
  </sheetData>
  <mergeCells count="3">
    <mergeCell ref="X1:AD1"/>
    <mergeCell ref="F1:T1"/>
    <mergeCell ref="E43:AD43"/>
  </mergeCells>
  <hyperlinks>
    <hyperlink ref="A7" r:id="rId1" xr:uid="{98769BBF-761B-4F4A-8C66-D02417EAB143}"/>
  </hyperlinks>
  <printOptions horizontalCentered="1"/>
  <pageMargins left="0.7" right="0.7" top="0.75" bottom="0.75" header="0.3" footer="0.3"/>
  <pageSetup paperSize="9" scale="52" orientation="landscape" verticalDpi="4294967292" r:id="rId2"/>
  <headerFooter>
    <oddFooter>&amp;CDOKUMENTS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33FA-4E51-9841-864F-0E83CA6048B8}">
  <dimension ref="A1"/>
  <sheetViews>
    <sheetView workbookViewId="0">
      <selection activeCell="E53" sqref="E53"/>
    </sheetView>
  </sheetViews>
  <sheetFormatPr baseColWidth="10" defaultColWidth="11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A89-0674-4347-A06C-ED1F8CBFDBCC}">
  <dimension ref="A1:D11"/>
  <sheetViews>
    <sheetView topLeftCell="A4" workbookViewId="0">
      <selection activeCell="F19" sqref="F19"/>
    </sheetView>
  </sheetViews>
  <sheetFormatPr baseColWidth="10" defaultColWidth="11" defaultRowHeight="15" x14ac:dyDescent="0.2"/>
  <cols>
    <col min="1" max="1" width="2.6640625" bestFit="1" customWidth="1"/>
    <col min="2" max="2" width="53" customWidth="1"/>
    <col min="3" max="3" width="4.1640625" bestFit="1" customWidth="1"/>
    <col min="4" max="4" width="3.6640625" bestFit="1" customWidth="1"/>
    <col min="7" max="7" width="26.1640625" customWidth="1"/>
  </cols>
  <sheetData>
    <row r="1" spans="1:4" ht="80" x14ac:dyDescent="0.2">
      <c r="B1" s="101" t="s">
        <v>76</v>
      </c>
    </row>
    <row r="2" spans="1:4" x14ac:dyDescent="0.2">
      <c r="B2" s="101"/>
    </row>
    <row r="3" spans="1:4" ht="47" customHeight="1" x14ac:dyDescent="0.2">
      <c r="B3" s="113" t="s">
        <v>77</v>
      </c>
      <c r="C3" s="114"/>
      <c r="D3" s="114"/>
    </row>
    <row r="4" spans="1:4" x14ac:dyDescent="0.2">
      <c r="B4" s="104"/>
      <c r="C4" s="104"/>
      <c r="D4" s="104"/>
    </row>
    <row r="5" spans="1:4" ht="64" x14ac:dyDescent="0.2">
      <c r="A5" t="s">
        <v>84</v>
      </c>
      <c r="B5" s="102" t="s">
        <v>78</v>
      </c>
      <c r="C5" s="103">
        <v>100</v>
      </c>
      <c r="D5" s="104" t="s">
        <v>79</v>
      </c>
    </row>
    <row r="6" spans="1:4" ht="32" x14ac:dyDescent="0.2">
      <c r="A6" t="s">
        <v>85</v>
      </c>
      <c r="B6" s="102" t="s">
        <v>80</v>
      </c>
      <c r="C6" s="103">
        <v>20</v>
      </c>
      <c r="D6" s="104" t="s">
        <v>79</v>
      </c>
    </row>
    <row r="7" spans="1:4" x14ac:dyDescent="0.2">
      <c r="B7" s="104"/>
      <c r="C7" s="104"/>
      <c r="D7" s="104"/>
    </row>
    <row r="8" spans="1:4" ht="16" x14ac:dyDescent="0.2">
      <c r="B8" s="102" t="s">
        <v>81</v>
      </c>
      <c r="C8" s="105">
        <f>SUM(C5:C7)</f>
        <v>120</v>
      </c>
      <c r="D8" s="104" t="s">
        <v>79</v>
      </c>
    </row>
    <row r="9" spans="1:4" ht="16" x14ac:dyDescent="0.2">
      <c r="B9" s="102" t="s">
        <v>82</v>
      </c>
      <c r="C9" s="104"/>
      <c r="D9" s="104"/>
    </row>
    <row r="11" spans="1:4" ht="32" x14ac:dyDescent="0.2">
      <c r="B11" s="101" t="s">
        <v>83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1.pielikums - TĀME</vt:lpstr>
      <vt:lpstr>2260 skaidrojums</vt:lpstr>
      <vt:lpstr>1 laukumdienas izcenojums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 Cirmans</dc:creator>
  <cp:lastModifiedBy>Microsoft Office User</cp:lastModifiedBy>
  <cp:lastPrinted>2020-01-29T07:15:33Z</cp:lastPrinted>
  <dcterms:created xsi:type="dcterms:W3CDTF">2009-08-14T06:49:15Z</dcterms:created>
  <dcterms:modified xsi:type="dcterms:W3CDTF">2024-12-10T14:43:34Z</dcterms:modified>
</cp:coreProperties>
</file>